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9600" tabRatio="937" firstSheet="10" activeTab="24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ехнология" sheetId="22" r:id="rId23"/>
    <sheet name="ОБЖ" sheetId="23" r:id="rId24"/>
    <sheet name="СВОД" sheetId="24" r:id="rId25"/>
    <sheet name="Участия" sheetId="25" r:id="rId26"/>
    <sheet name="% участников" sheetId="29" r:id="rId27"/>
  </sheets>
  <calcPr calcId="124519"/>
</workbook>
</file>

<file path=xl/calcChain.xml><?xml version="1.0" encoding="utf-8"?>
<calcChain xmlns="http://schemas.openxmlformats.org/spreadsheetml/2006/main">
  <c r="AN4" i="17"/>
  <c r="AM4"/>
  <c r="AL4"/>
  <c r="AK4"/>
  <c r="B4" i="24"/>
  <c r="AN4" i="23" l="1"/>
  <c r="AM4"/>
  <c r="AL4"/>
  <c r="AK4"/>
  <c r="AN4" i="22" l="1"/>
  <c r="AM4"/>
  <c r="AL4"/>
  <c r="AK4"/>
  <c r="AN4" i="21"/>
  <c r="AM4"/>
  <c r="AL4"/>
  <c r="AK4"/>
  <c r="AN4" i="20"/>
  <c r="AM4"/>
  <c r="AL4"/>
  <c r="AK4"/>
  <c r="AN4" i="19"/>
  <c r="AM4"/>
  <c r="AL4"/>
  <c r="AK4"/>
  <c r="AN4" i="18"/>
  <c r="AM4"/>
  <c r="AL4"/>
  <c r="AK4"/>
  <c r="AN4" i="16" l="1"/>
  <c r="AM4"/>
  <c r="AL4"/>
  <c r="AK4"/>
  <c r="AN4" i="15" l="1"/>
  <c r="AM4"/>
  <c r="AL4"/>
  <c r="AK4"/>
  <c r="AN4" i="14" l="1"/>
  <c r="AM4"/>
  <c r="AL4"/>
  <c r="AK4"/>
  <c r="AN4" i="13" l="1"/>
  <c r="AM4"/>
  <c r="AL4"/>
  <c r="AK4"/>
  <c r="AN4" i="12" l="1"/>
  <c r="AM4"/>
  <c r="AL4"/>
  <c r="AK4"/>
  <c r="AN4" i="11"/>
  <c r="AM4"/>
  <c r="AL4"/>
  <c r="AK4"/>
  <c r="AN4" i="10"/>
  <c r="AM4"/>
  <c r="AL4"/>
  <c r="AK4"/>
  <c r="AN4" i="9"/>
  <c r="AM4"/>
  <c r="AL4"/>
  <c r="AK4"/>
  <c r="AN4" i="27"/>
  <c r="AM4"/>
  <c r="AL4"/>
  <c r="AK4"/>
  <c r="AN4" i="7"/>
  <c r="AM4"/>
  <c r="AL4"/>
  <c r="AK4"/>
  <c r="AN4" i="6"/>
  <c r="AM4"/>
  <c r="AL4"/>
  <c r="AK4"/>
  <c r="E3" i="29"/>
  <c r="F3" s="1"/>
  <c r="I4" i="24"/>
  <c r="Z4" l="1"/>
  <c r="AB4" s="1"/>
  <c r="F4"/>
  <c r="H4" s="1"/>
  <c r="AP4" i="4" l="1"/>
  <c r="AP4" i="28"/>
  <c r="AO4"/>
  <c r="Z3" i="25"/>
  <c r="AP5" i="28" l="1"/>
  <c r="AO4" i="4"/>
  <c r="AN4" i="8"/>
  <c r="AM4"/>
  <c r="AL4"/>
  <c r="AK4"/>
  <c r="AN4" i="5"/>
  <c r="AM4"/>
  <c r="AL4"/>
  <c r="AK4"/>
  <c r="AN4" i="3"/>
  <c r="AM4"/>
  <c r="AL4"/>
  <c r="AK4"/>
  <c r="AK4" i="2"/>
  <c r="AL4"/>
  <c r="AM4"/>
  <c r="AN4"/>
  <c r="AR4" i="4"/>
  <c r="AQ4"/>
  <c r="AQ4" i="28"/>
  <c r="AR4"/>
</calcChain>
</file>

<file path=xl/sharedStrings.xml><?xml version="1.0" encoding="utf-8"?>
<sst xmlns="http://schemas.openxmlformats.org/spreadsheetml/2006/main" count="1378" uniqueCount="98">
  <si>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</si>
  <si>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</si>
  <si>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</si>
  <si>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</si>
  <si>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</si>
  <si>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</si>
  <si>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</si>
  <si>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</si>
  <si>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</si>
  <si>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</si>
  <si>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</si>
  <si>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</si>
  <si>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</si>
  <si>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</si>
  <si>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</si>
  <si>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</si>
  <si>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</si>
  <si>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</si>
  <si>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</si>
  <si>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</si>
  <si>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</si>
  <si>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</si>
  <si>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</si>
  <si>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</si>
  <si>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</si>
  <si>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</si>
  <si>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</si>
  <si>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</si>
  <si>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</si>
  <si>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</si>
  <si>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</si>
  <si>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</si>
  <si>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</si>
  <si>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</si>
  <si>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</si>
  <si>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</si>
  <si>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</si>
  <si>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</si>
  <si>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</si>
  <si>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</si>
  <si>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% победителей и призеров от количества участий 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</si>
  <si>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</si>
  <si>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</si>
  <si>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</si>
  <si>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</si>
  <si>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</si>
  <si>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</si>
  <si>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</si>
  <si>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</si>
  <si>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</si>
  <si>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</si>
  <si>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</si>
  <si>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</si>
  <si>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</si>
  <si>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</si>
  <si>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</si>
  <si>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</si>
  <si>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</si>
  <si>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</si>
  <si>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</si>
  <si>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</si>
  <si>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</si>
  <si>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Технология</t>
  </si>
  <si>
    <t>ОБЖ</t>
  </si>
  <si>
    <t>ИТОГО</t>
  </si>
  <si>
    <t>Всего обучающихся 4-11</t>
  </si>
  <si>
    <t>Всего участников 4 класс</t>
  </si>
  <si>
    <t>Всего участников 5-11 класс</t>
  </si>
  <si>
    <t>Всего участников 
4-11 классов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</si>
  <si>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</si>
  <si>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</si>
  <si>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</si>
  <si>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</si>
  <si>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</si>
  <si>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Всего общеобразовательных учреждений в статусе юридического лица. Внимание!!При изменении исправить</t>
  </si>
  <si>
    <t>Итальянский язык</t>
  </si>
  <si>
    <t>5</t>
  </si>
  <si>
    <t>Информация о фактическом количестве участников, победителях и призеров школьного этапа всероссийской олимпиады школьников в 2023/2024 учебном году в Саратовской области</t>
  </si>
  <si>
    <t>Кол-во обучающихся 4 классов, принявших участие в школьном этапе олимпиады в 2023/2024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</si>
  <si>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2023/2024 учебном году (обучающийся, принявший участие в нескольких предметах учитывается один раз)</t>
  </si>
  <si>
    <t>Наименование ОО</t>
  </si>
  <si>
    <t>МАОУ "Образовательный центр №3"</t>
  </si>
  <si>
    <t>МАОУ "Образовательный ценнтр №3"</t>
  </si>
  <si>
    <t>26, 29</t>
  </si>
  <si>
    <t>43, 72</t>
  </si>
  <si>
    <t>44, 49</t>
  </si>
  <si>
    <t>29, 30</t>
  </si>
  <si>
    <t>75, 67</t>
  </si>
  <si>
    <t>110, 125</t>
  </si>
  <si>
    <t>95, 80</t>
  </si>
  <si>
    <t>30-25, 20-25</t>
  </si>
  <si>
    <t>20-25</t>
  </si>
  <si>
    <t>50-25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</si>
  <si>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</si>
  <si>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>% участников в ШЭ 2024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</si>
  <si>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</si>
  <si>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Информация о количестве обучающихся, принявших участие в школьном этапе ВсОШ в 2024/2025 учебном году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</si>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</sst>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10" fillId="0" borderId="0"/>
    <xf numFmtId="0" fontId="10" fillId="0" borderId="0"/>
    <xf numFmtId="0" fontId="12" fillId="0" borderId="0"/>
    <xf numFmtId="164" fontId="11" fillId="0" borderId="0" applyFont="0" applyFill="0" applyBorder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0" fontId="11" fillId="0" borderId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Border="1"/>
    <xf numFmtId="49" fontId="0" fillId="3" borderId="0" xfId="0" applyNumberFormat="1" applyFill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7" fillId="0" borderId="0" xfId="0" applyFont="1" applyBorder="1"/>
    <xf numFmtId="0" fontId="21" fillId="0" borderId="0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49" fontId="16" fillId="0" borderId="1" xfId="0" applyNumberFormat="1" applyFont="1" applyBorder="1" applyAlignment="1">
      <alignment horizontal="left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2" xfId="0" applyFont="1" applyFill="1" applyBorder="1" applyAlignment="1">
      <alignment vertical="top" wrapText="1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2" borderId="19" xfId="0" applyNumberFormat="1" applyFont="1" applyFill="1" applyBorder="1" applyAlignment="1">
      <alignment horizontal="center" vertical="center" wrapText="1"/>
    </xf>
    <xf numFmtId="0" fontId="16" fillId="3" borderId="20" xfId="0" applyNumberFormat="1" applyFont="1" applyFill="1" applyBorder="1" applyAlignment="1">
      <alignment horizontal="center" vertical="center" wrapText="1"/>
    </xf>
    <xf numFmtId="0" fontId="8" fillId="3" borderId="20" xfId="13" applyFont="1" applyFill="1" applyBorder="1" applyAlignment="1">
      <alignment horizontal="center" vertical="center"/>
    </xf>
    <xf numFmtId="0" fontId="8" fillId="3" borderId="20" xfId="13" applyNumberFormat="1" applyFont="1" applyFill="1" applyBorder="1" applyAlignment="1">
      <alignment horizontal="center" vertical="center" wrapText="1"/>
    </xf>
    <xf numFmtId="0" fontId="8" fillId="3" borderId="20" xfId="6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 wrapText="1"/>
    </xf>
    <xf numFmtId="0" fontId="16" fillId="2" borderId="20" xfId="0" applyNumberFormat="1" applyFont="1" applyFill="1" applyBorder="1" applyAlignment="1">
      <alignment horizontal="center" vertical="center" wrapText="1"/>
    </xf>
    <xf numFmtId="0" fontId="16" fillId="2" borderId="20" xfId="6" applyFont="1" applyFill="1" applyBorder="1" applyAlignment="1">
      <alignment horizontal="center" vertical="center"/>
    </xf>
    <xf numFmtId="0" fontId="16" fillId="3" borderId="20" xfId="16" applyFont="1" applyFill="1" applyBorder="1" applyAlignment="1">
      <alignment horizontal="center" vertical="center"/>
    </xf>
    <xf numFmtId="0" fontId="17" fillId="3" borderId="20" xfId="6" applyNumberFormat="1" applyFont="1" applyFill="1" applyBorder="1" applyAlignment="1">
      <alignment horizontal="center" vertical="center" wrapText="1"/>
    </xf>
    <xf numFmtId="0" fontId="17" fillId="3" borderId="20" xfId="6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top"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16" fillId="2" borderId="19" xfId="13" applyNumberFormat="1" applyFont="1" applyFill="1" applyBorder="1" applyAlignment="1">
      <alignment horizontal="center" vertical="center" wrapText="1"/>
    </xf>
    <xf numFmtId="0" fontId="16" fillId="2" borderId="13" xfId="0" applyNumberFormat="1" applyFont="1" applyFill="1" applyBorder="1" applyAlignment="1">
      <alignment horizontal="center" vertical="center" wrapText="1"/>
    </xf>
    <xf numFmtId="0" fontId="17" fillId="3" borderId="20" xfId="6" applyFont="1" applyFill="1" applyBorder="1" applyAlignment="1">
      <alignment horizontal="center" vertical="center"/>
    </xf>
    <xf numFmtId="0" fontId="8" fillId="2" borderId="18" xfId="6" applyFont="1" applyFill="1" applyBorder="1" applyAlignment="1">
      <alignment horizontal="center" vertical="center"/>
    </xf>
    <xf numFmtId="165" fontId="8" fillId="2" borderId="12" xfId="13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horizontal="center" vertical="top" wrapText="1"/>
    </xf>
    <xf numFmtId="0" fontId="16" fillId="0" borderId="3" xfId="0" applyNumberFormat="1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3">
    <cellStyle name="Excel Built-in Normal" xfId="1"/>
    <cellStyle name="Excel Built-in Normal 1" xfId="2"/>
    <cellStyle name="Excel Built-in Normal 1 2" xfId="10"/>
    <cellStyle name="Excel Built-in Normal 2" xfId="9"/>
    <cellStyle name="Обычный" xfId="0" builtinId="0"/>
    <cellStyle name="Обычный 2" xfId="3"/>
    <cellStyle name="Обычный 3" xfId="6"/>
    <cellStyle name="Обычный 4" xfId="5"/>
    <cellStyle name="Обычный 4 2" xfId="11"/>
    <cellStyle name="Обычный 4 2 2" xfId="16"/>
    <cellStyle name="Обычный 4 2 2 2" xfId="21"/>
    <cellStyle name="Обычный 4 2 2 3" xfId="27"/>
    <cellStyle name="Обычный 4 2 2 4" xfId="32"/>
    <cellStyle name="Обычный 4 2 3" xfId="18"/>
    <cellStyle name="Обычный 4 2 4" xfId="24"/>
    <cellStyle name="Обычный 4 2 5" xfId="29"/>
    <cellStyle name="Обычный 4 3" xfId="15"/>
    <cellStyle name="Обычный 4 3 2" xfId="20"/>
    <cellStyle name="Обычный 4 3 3" xfId="26"/>
    <cellStyle name="Обычный 4 3 4" xfId="31"/>
    <cellStyle name="Обычный 4 4" xfId="17"/>
    <cellStyle name="Обычный 4 5" xfId="23"/>
    <cellStyle name="Обычный 4 6" xfId="28"/>
    <cellStyle name="Обычный 5" xfId="8"/>
    <cellStyle name="Обычный 6" xfId="13"/>
    <cellStyle name="Обычный 7" xfId="12"/>
    <cellStyle name="Обычный 7 2" xfId="19"/>
    <cellStyle name="Обычный 7 3" xfId="25"/>
    <cellStyle name="Обычный 7 4" xfId="30"/>
    <cellStyle name="Обычный 8" xfId="22"/>
    <cellStyle name="Процентный 2" xfId="7"/>
    <cellStyle name="Финансовый 2" xfId="4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"/>
  <sheetViews>
    <sheetView zoomScale="80" zoomScaleNormal="80" workbookViewId="0">
      <pane xSplit="1" topLeftCell="H1" activePane="topRight" state="frozen"/>
      <selection pane="topRight" sqref="A1:R1"/>
    </sheetView>
  </sheetViews>
  <sheetFormatPr defaultRowHeight="15"/>
  <cols>
    <col min="1" max="1" width="16.7109375" customWidth="1"/>
    <col min="2" max="2" width="0" hidden="1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85" t="s">
        <v>97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7"/>
      <c r="T1" s="18"/>
      <c r="U1" s="18"/>
      <c r="V1" s="18"/>
      <c r="W1" s="18"/>
      <c r="X1" s="18"/>
      <c r="Y1" s="18"/>
      <c r="Z1" s="19"/>
      <c r="AA1" s="19"/>
      <c r="AB1" s="19"/>
      <c r="AC1" s="19"/>
      <c r="AD1" s="19"/>
      <c r="AE1" s="19"/>
      <c r="AF1" s="19"/>
      <c r="AG1" s="19"/>
      <c r="AH1" s="19"/>
      <c r="AI1" s="18"/>
      <c r="AJ1" s="18"/>
      <c r="AK1" s="18"/>
      <c r="AL1" s="18"/>
      <c r="AM1" s="18"/>
      <c r="AN1" s="18"/>
      <c r="AO1" s="20"/>
      <c r="AP1" s="21"/>
      <c r="AQ1" s="21"/>
      <c r="AR1" s="21"/>
    </row>
    <row r="2" spans="1:44" ht="15" customHeight="1">
      <c r="A2" s="86" t="s">
        <v>80</v>
      </c>
      <c r="B2" s="88" t="s">
        <v>74</v>
      </c>
      <c r="C2" s="22"/>
      <c r="D2" s="89" t="s">
        <v>1</v>
      </c>
      <c r="E2" s="89"/>
      <c r="F2" s="89"/>
      <c r="G2" s="23"/>
      <c r="H2" s="89" t="s">
        <v>2</v>
      </c>
      <c r="I2" s="89"/>
      <c r="J2" s="89"/>
      <c r="K2" s="82" t="s">
        <v>3</v>
      </c>
      <c r="L2" s="83"/>
      <c r="M2" s="83"/>
      <c r="N2" s="84"/>
      <c r="O2" s="82" t="s">
        <v>4</v>
      </c>
      <c r="P2" s="83"/>
      <c r="Q2" s="83"/>
      <c r="R2" s="84"/>
      <c r="S2" s="82" t="s">
        <v>5</v>
      </c>
      <c r="T2" s="83"/>
      <c r="U2" s="83"/>
      <c r="V2" s="84"/>
      <c r="W2" s="82" t="s">
        <v>6</v>
      </c>
      <c r="X2" s="83"/>
      <c r="Y2" s="83"/>
      <c r="Z2" s="84"/>
      <c r="AA2" s="82" t="s">
        <v>7</v>
      </c>
      <c r="AB2" s="83"/>
      <c r="AC2" s="83"/>
      <c r="AD2" s="84"/>
      <c r="AE2" s="82" t="s">
        <v>8</v>
      </c>
      <c r="AF2" s="83"/>
      <c r="AG2" s="83"/>
      <c r="AH2" s="84"/>
      <c r="AI2" s="81" t="s">
        <v>15</v>
      </c>
      <c r="AJ2" s="81"/>
      <c r="AK2" s="81" t="s">
        <v>16</v>
      </c>
      <c r="AL2" s="81"/>
      <c r="AM2" s="81" t="s">
        <v>17</v>
      </c>
      <c r="AN2" s="81"/>
      <c r="AO2" s="78" t="s">
        <v>73</v>
      </c>
      <c r="AP2" s="79"/>
      <c r="AQ2" s="79"/>
      <c r="AR2" s="80"/>
    </row>
    <row r="3" spans="1:44" ht="181.5" customHeight="1">
      <c r="A3" s="87"/>
      <c r="B3" s="88"/>
      <c r="C3" s="24" t="s">
        <v>13</v>
      </c>
      <c r="D3" s="24" t="s">
        <v>14</v>
      </c>
      <c r="E3" s="24" t="s">
        <v>11</v>
      </c>
      <c r="F3" s="24" t="s">
        <v>12</v>
      </c>
      <c r="G3" s="24" t="s">
        <v>13</v>
      </c>
      <c r="H3" s="24" t="s">
        <v>14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11</v>
      </c>
      <c r="N3" s="24" t="s">
        <v>12</v>
      </c>
      <c r="O3" s="24" t="s">
        <v>13</v>
      </c>
      <c r="P3" s="24" t="s">
        <v>14</v>
      </c>
      <c r="Q3" s="24" t="s">
        <v>11</v>
      </c>
      <c r="R3" s="24" t="s">
        <v>12</v>
      </c>
      <c r="S3" s="24" t="s">
        <v>13</v>
      </c>
      <c r="T3" s="24" t="s">
        <v>14</v>
      </c>
      <c r="U3" s="24" t="s">
        <v>11</v>
      </c>
      <c r="V3" s="24" t="s">
        <v>12</v>
      </c>
      <c r="W3" s="24" t="s">
        <v>13</v>
      </c>
      <c r="X3" s="24" t="s">
        <v>14</v>
      </c>
      <c r="Y3" s="24" t="s">
        <v>11</v>
      </c>
      <c r="Z3" s="24" t="s">
        <v>12</v>
      </c>
      <c r="AA3" s="24" t="s">
        <v>13</v>
      </c>
      <c r="AB3" s="24" t="s">
        <v>14</v>
      </c>
      <c r="AC3" s="24" t="s">
        <v>11</v>
      </c>
      <c r="AD3" s="24" t="s">
        <v>12</v>
      </c>
      <c r="AE3" s="24" t="s">
        <v>13</v>
      </c>
      <c r="AF3" s="24" t="s">
        <v>14</v>
      </c>
      <c r="AG3" s="24" t="s">
        <v>11</v>
      </c>
      <c r="AH3" s="24" t="s">
        <v>12</v>
      </c>
      <c r="AI3" s="24" t="s">
        <v>18</v>
      </c>
      <c r="AJ3" s="24" t="s">
        <v>10</v>
      </c>
      <c r="AK3" s="24" t="s">
        <v>18</v>
      </c>
      <c r="AL3" s="24" t="s">
        <v>10</v>
      </c>
      <c r="AM3" s="24" t="s">
        <v>18</v>
      </c>
      <c r="AN3" s="24" t="s">
        <v>10</v>
      </c>
      <c r="AO3" s="25" t="s">
        <v>72</v>
      </c>
      <c r="AP3" s="26" t="s">
        <v>69</v>
      </c>
      <c r="AQ3" s="26" t="s">
        <v>70</v>
      </c>
      <c r="AR3" s="26" t="s">
        <v>71</v>
      </c>
    </row>
    <row r="4" spans="1:44" ht="36">
      <c r="A4" s="27" t="s">
        <v>81</v>
      </c>
      <c r="B4" s="31">
        <v>5</v>
      </c>
      <c r="C4" s="60">
        <v>17</v>
      </c>
      <c r="D4" s="60">
        <v>11</v>
      </c>
      <c r="E4" s="60">
        <v>0</v>
      </c>
      <c r="F4" s="60">
        <v>0</v>
      </c>
      <c r="G4" s="56">
        <v>14</v>
      </c>
      <c r="H4" s="60">
        <v>14</v>
      </c>
      <c r="I4" s="60">
        <v>1</v>
      </c>
      <c r="J4" s="60">
        <v>1</v>
      </c>
      <c r="K4" s="60">
        <v>17</v>
      </c>
      <c r="L4" s="60">
        <v>16</v>
      </c>
      <c r="M4" s="60">
        <v>0</v>
      </c>
      <c r="N4" s="60">
        <v>0</v>
      </c>
      <c r="O4" s="60">
        <v>16</v>
      </c>
      <c r="P4" s="60">
        <v>3</v>
      </c>
      <c r="Q4" s="60">
        <v>0</v>
      </c>
      <c r="R4" s="60">
        <v>0</v>
      </c>
      <c r="S4" s="56">
        <v>22</v>
      </c>
      <c r="T4" s="56">
        <v>11</v>
      </c>
      <c r="U4" s="56">
        <v>0</v>
      </c>
      <c r="V4" s="56">
        <v>0</v>
      </c>
      <c r="W4" s="56">
        <v>15</v>
      </c>
      <c r="X4" s="56">
        <v>6</v>
      </c>
      <c r="Y4" s="56">
        <v>0</v>
      </c>
      <c r="Z4" s="56">
        <v>0</v>
      </c>
      <c r="AA4" s="56">
        <v>0</v>
      </c>
      <c r="AB4" s="56">
        <v>0</v>
      </c>
      <c r="AC4" s="56">
        <v>0</v>
      </c>
      <c r="AD4" s="56">
        <v>0</v>
      </c>
      <c r="AE4" s="56">
        <v>1</v>
      </c>
      <c r="AF4" s="60">
        <v>0</v>
      </c>
      <c r="AG4" s="60">
        <v>0</v>
      </c>
      <c r="AH4" s="60">
        <v>0</v>
      </c>
      <c r="AI4" s="66">
        <v>5.4</v>
      </c>
      <c r="AJ4" s="66">
        <v>0</v>
      </c>
      <c r="AK4" s="66">
        <v>4</v>
      </c>
      <c r="AL4" s="66">
        <v>0</v>
      </c>
      <c r="AM4" s="66">
        <v>4</v>
      </c>
      <c r="AN4" s="66">
        <v>0</v>
      </c>
      <c r="AO4" s="29">
        <f>D4+H4+L4+P4+T4+X4+AB4+AF4</f>
        <v>61</v>
      </c>
      <c r="AP4" s="30">
        <f>SUM(C4+G4+K4+O4+S4+W4+AA4+AE4)</f>
        <v>102</v>
      </c>
      <c r="AQ4" s="30">
        <f t="shared" ref="AQ4" si="0">SUM(E4+I4+M4+Q4+U4+Y4+AC4+AG4)</f>
        <v>1</v>
      </c>
      <c r="AR4" s="30">
        <f t="shared" ref="AR4" si="1">SUM(F4+J4+N4+R4+V4+Z4+AD4+AH4)</f>
        <v>1</v>
      </c>
    </row>
    <row r="5" spans="1:44">
      <c r="A5" s="21"/>
      <c r="B5" s="21"/>
      <c r="C5" s="21"/>
      <c r="D5" s="21"/>
      <c r="E5" s="21"/>
      <c r="F5" s="33"/>
      <c r="G5" s="34"/>
      <c r="H5" s="33"/>
      <c r="I5" s="33"/>
      <c r="J5" s="33"/>
      <c r="K5" s="33"/>
      <c r="L5" s="33"/>
      <c r="M5" s="33"/>
      <c r="N5" s="33"/>
      <c r="O5" s="34"/>
      <c r="P5" s="33"/>
      <c r="Q5" s="33"/>
      <c r="R5" s="33"/>
      <c r="S5" s="33"/>
      <c r="T5" s="33"/>
      <c r="U5" s="33"/>
      <c r="V5" s="33"/>
      <c r="W5" s="34"/>
      <c r="X5" s="33"/>
      <c r="Y5" s="33"/>
      <c r="Z5" s="33"/>
      <c r="AA5" s="34"/>
      <c r="AB5" s="33"/>
      <c r="AC5" s="33"/>
      <c r="AD5" s="33"/>
      <c r="AE5" s="34"/>
      <c r="AF5" s="33"/>
      <c r="AG5" s="21"/>
      <c r="AH5" s="21"/>
      <c r="AI5" s="21"/>
      <c r="AJ5" s="21"/>
      <c r="AK5" s="21"/>
      <c r="AL5" s="21"/>
      <c r="AM5" s="21"/>
      <c r="AN5" s="21"/>
      <c r="AO5" s="21"/>
      <c r="AP5" s="35">
        <f>SUM(AP4:AP4)</f>
        <v>102</v>
      </c>
      <c r="AQ5" s="21"/>
      <c r="AR5" s="21"/>
    </row>
    <row r="6" spans="1:44"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44"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31496062992125984" right="0.31496062992125984" top="0.35433070866141736" bottom="0.35433070866141736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6"/>
  <sheetViews>
    <sheetView topLeftCell="A2" zoomScale="90" zoomScaleNormal="90" workbookViewId="0">
      <pane xSplit="2" topLeftCell="Z1" activePane="topRight" state="frozen"/>
      <selection activeCell="A2" sqref="A2"/>
      <selection pane="topRight" activeCell="AG10" sqref="AG10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2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1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30.22</v>
      </c>
      <c r="AF4" s="67">
        <v>0</v>
      </c>
      <c r="AG4" s="67">
        <v>15</v>
      </c>
      <c r="AH4" s="67">
        <v>0</v>
      </c>
      <c r="AI4" s="67">
        <v>15.11</v>
      </c>
      <c r="AJ4" s="67">
        <v>0</v>
      </c>
      <c r="AK4" s="50">
        <f t="shared" ref="AK4" si="0">SUM(D4+H4+L4+P4+T4+X4+AB4)</f>
        <v>3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7"/>
  <sheetViews>
    <sheetView zoomScale="80" zoomScaleNormal="80" workbookViewId="0">
      <pane xSplit="2" topLeftCell="S1" activePane="topRight" state="frozen"/>
      <selection pane="topRight" activeCell="AE9" sqref="AE9"/>
    </sheetView>
  </sheetViews>
  <sheetFormatPr defaultRowHeight="15"/>
  <cols>
    <col min="1" max="1" width="16.42578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5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24.3</v>
      </c>
      <c r="AF4" s="67">
        <v>0</v>
      </c>
      <c r="AG4" s="67">
        <v>25</v>
      </c>
      <c r="AH4" s="67">
        <v>0</v>
      </c>
      <c r="AI4" s="67">
        <v>14.23</v>
      </c>
      <c r="AJ4" s="67">
        <v>0</v>
      </c>
      <c r="AK4" s="50">
        <f t="shared" ref="AK4" si="0">SUM(D4+H4+L4+P4+T4+X4+AB4)</f>
        <v>5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7"/>
  <sheetViews>
    <sheetView zoomScale="85" zoomScaleNormal="85" workbookViewId="0">
      <pane xSplit="2" topLeftCell="T1" activePane="topRight" state="frozen"/>
      <selection pane="topRight" activeCell="AH10" sqref="AH10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1</v>
      </c>
      <c r="E4" s="60">
        <v>1</v>
      </c>
      <c r="F4" s="60">
        <v>0</v>
      </c>
      <c r="G4" s="60">
        <v>17</v>
      </c>
      <c r="H4" s="60">
        <v>2</v>
      </c>
      <c r="I4" s="60">
        <v>2</v>
      </c>
      <c r="J4" s="60">
        <v>0</v>
      </c>
      <c r="K4" s="60">
        <v>16</v>
      </c>
      <c r="L4" s="60">
        <v>9</v>
      </c>
      <c r="M4" s="60">
        <v>0</v>
      </c>
      <c r="N4" s="60">
        <v>2</v>
      </c>
      <c r="O4" s="56">
        <v>22</v>
      </c>
      <c r="P4" s="56">
        <v>11</v>
      </c>
      <c r="Q4" s="56">
        <v>1</v>
      </c>
      <c r="R4" s="56">
        <v>3</v>
      </c>
      <c r="S4" s="56">
        <v>15</v>
      </c>
      <c r="T4" s="56">
        <v>4</v>
      </c>
      <c r="U4" s="56">
        <v>0</v>
      </c>
      <c r="V4" s="56">
        <v>1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 t="s">
        <v>83</v>
      </c>
      <c r="AF4" s="67">
        <v>0</v>
      </c>
      <c r="AG4" s="67">
        <v>45</v>
      </c>
      <c r="AH4" s="67">
        <v>0</v>
      </c>
      <c r="AI4" s="67">
        <v>45.55</v>
      </c>
      <c r="AJ4" s="67">
        <v>0</v>
      </c>
      <c r="AK4" s="50">
        <f t="shared" ref="AK4" si="0">SUM(D4+H4+L4+P4+T4+X4+AB4)</f>
        <v>27</v>
      </c>
      <c r="AL4" s="50">
        <f>C4+G4+K4+O4+S4+W4+AA4</f>
        <v>85</v>
      </c>
      <c r="AM4" s="44">
        <f>E4+I4+M4+Q4+U4+Y4+AC4</f>
        <v>4</v>
      </c>
      <c r="AN4" s="44">
        <f>SUM(F4+J4+N4+R4+V4+Z4+AD4)</f>
        <v>6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7"/>
  <sheetViews>
    <sheetView zoomScale="85" zoomScaleNormal="85" workbookViewId="0">
      <pane xSplit="2" topLeftCell="T1" activePane="topRight" state="frozen"/>
      <selection pane="topRight" activeCell="A4" sqref="A4:XFD4"/>
    </sheetView>
  </sheetViews>
  <sheetFormatPr defaultRowHeight="15"/>
  <cols>
    <col min="1" max="1" width="16.1406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77.25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24</v>
      </c>
      <c r="AF4" s="67">
        <v>0</v>
      </c>
      <c r="AG4" s="67">
        <v>18</v>
      </c>
      <c r="AH4" s="67">
        <v>0</v>
      </c>
      <c r="AI4" s="67">
        <v>15</v>
      </c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7"/>
  <sheetViews>
    <sheetView zoomScale="90" zoomScaleNormal="90" workbookViewId="0">
      <pane xSplit="2" topLeftCell="V1" activePane="topRight" state="frozen"/>
      <selection pane="topRight" activeCell="U7" sqref="U7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8</v>
      </c>
      <c r="I4" s="60">
        <v>4</v>
      </c>
      <c r="J4" s="60">
        <v>4</v>
      </c>
      <c r="K4" s="60">
        <v>16</v>
      </c>
      <c r="L4" s="60">
        <v>4</v>
      </c>
      <c r="M4" s="60">
        <v>0</v>
      </c>
      <c r="N4" s="60">
        <v>1</v>
      </c>
      <c r="O4" s="56">
        <v>22</v>
      </c>
      <c r="P4" s="56">
        <v>5</v>
      </c>
      <c r="Q4" s="56">
        <v>2</v>
      </c>
      <c r="R4" s="56">
        <v>2</v>
      </c>
      <c r="S4" s="56">
        <v>15</v>
      </c>
      <c r="T4" s="56">
        <v>3</v>
      </c>
      <c r="U4" s="56">
        <v>2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 t="s">
        <v>84</v>
      </c>
      <c r="AF4" s="67">
        <v>0</v>
      </c>
      <c r="AG4" s="67">
        <v>65</v>
      </c>
      <c r="AH4" s="67">
        <v>0</v>
      </c>
      <c r="AI4" s="67" t="s">
        <v>85</v>
      </c>
      <c r="AJ4" s="67">
        <v>0</v>
      </c>
      <c r="AK4" s="50">
        <f t="shared" ref="AK4" si="0">SUM(D4+H4+L4+P4+T4+X4+AB4)</f>
        <v>20</v>
      </c>
      <c r="AL4" s="50">
        <f>C4+G4+K4+O4+S4+W4+AA4</f>
        <v>85</v>
      </c>
      <c r="AM4" s="44">
        <f>E4+I4+M4+Q4+U4+Y4+AC4</f>
        <v>8</v>
      </c>
      <c r="AN4" s="44">
        <f>SUM(F4+J4+N4+R4+V4+Z4+AD4)</f>
        <v>7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N7"/>
  <sheetViews>
    <sheetView topLeftCell="A2" zoomScale="90" zoomScaleNormal="90" workbookViewId="0">
      <pane xSplit="2" topLeftCell="V1" activePane="topRight" state="frozen"/>
      <selection activeCell="A2" sqref="A2"/>
      <selection pane="topRight" activeCell="AH9" sqref="AH9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2</v>
      </c>
      <c r="E4" s="60">
        <v>0</v>
      </c>
      <c r="F4" s="60">
        <v>1</v>
      </c>
      <c r="G4" s="60">
        <v>17</v>
      </c>
      <c r="H4" s="60">
        <v>1</v>
      </c>
      <c r="I4" s="60">
        <v>0</v>
      </c>
      <c r="J4" s="60">
        <v>0</v>
      </c>
      <c r="K4" s="60">
        <v>16</v>
      </c>
      <c r="L4" s="60">
        <v>4</v>
      </c>
      <c r="M4" s="60">
        <v>0</v>
      </c>
      <c r="N4" s="60">
        <v>2</v>
      </c>
      <c r="O4" s="56">
        <v>22</v>
      </c>
      <c r="P4" s="56">
        <v>13</v>
      </c>
      <c r="Q4" s="56">
        <v>0</v>
      </c>
      <c r="R4" s="56">
        <v>0</v>
      </c>
      <c r="S4" s="56">
        <v>15</v>
      </c>
      <c r="T4" s="56">
        <v>6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60.55</v>
      </c>
      <c r="AF4" s="67">
        <v>0</v>
      </c>
      <c r="AG4" s="67">
        <v>50</v>
      </c>
      <c r="AH4" s="67">
        <v>0</v>
      </c>
      <c r="AI4" s="67">
        <v>50</v>
      </c>
      <c r="AJ4" s="67">
        <v>0</v>
      </c>
      <c r="AK4" s="50">
        <f t="shared" ref="AK4" si="0">SUM(D4+H4+L4+P4+T4+X4+AB4)</f>
        <v>26</v>
      </c>
      <c r="AL4" s="50">
        <f>C4+G4+K4+O4+S4+W4+AA4</f>
        <v>85</v>
      </c>
      <c r="AM4" s="44">
        <f>E4+I4+M4+Q4+U4+Y4+AC4</f>
        <v>0</v>
      </c>
      <c r="AN4" s="44">
        <f>SUM(F4+J4+N4+R4+V4+Z4+AD4)</f>
        <v>3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N5"/>
  <sheetViews>
    <sheetView zoomScale="85" zoomScaleNormal="85" workbookViewId="0">
      <pane xSplit="2" topLeftCell="T1" activePane="topRight" state="frozen"/>
      <selection pane="topRight" activeCell="AH8" sqref="AH8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7</v>
      </c>
      <c r="E4" s="60">
        <v>1</v>
      </c>
      <c r="F4" s="60">
        <v>0</v>
      </c>
      <c r="G4" s="60">
        <v>17</v>
      </c>
      <c r="H4" s="60">
        <v>9</v>
      </c>
      <c r="I4" s="60">
        <v>0</v>
      </c>
      <c r="J4" s="60">
        <v>0</v>
      </c>
      <c r="K4" s="60">
        <v>16</v>
      </c>
      <c r="L4" s="60">
        <v>8</v>
      </c>
      <c r="M4" s="60">
        <v>0</v>
      </c>
      <c r="N4" s="60">
        <v>4</v>
      </c>
      <c r="O4" s="56">
        <v>22</v>
      </c>
      <c r="P4" s="56">
        <v>8</v>
      </c>
      <c r="Q4" s="56">
        <v>1</v>
      </c>
      <c r="R4" s="56">
        <v>4</v>
      </c>
      <c r="S4" s="56">
        <v>15</v>
      </c>
      <c r="T4" s="56">
        <v>7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1</v>
      </c>
      <c r="AC4" s="60">
        <v>0</v>
      </c>
      <c r="AD4" s="60">
        <v>0</v>
      </c>
      <c r="AE4" s="67" t="s">
        <v>86</v>
      </c>
      <c r="AF4" s="67">
        <v>0</v>
      </c>
      <c r="AG4" s="67">
        <v>70</v>
      </c>
      <c r="AH4" s="67">
        <v>0</v>
      </c>
      <c r="AI4" s="67">
        <v>60</v>
      </c>
      <c r="AJ4" s="67">
        <v>0</v>
      </c>
      <c r="AK4" s="50">
        <f t="shared" ref="AK4" si="0">SUM(D4+H4+L4+P4+T4+X4+AB4)</f>
        <v>40</v>
      </c>
      <c r="AL4" s="50">
        <f>C4+G4+K4+O4+S4+W4+AA4</f>
        <v>85</v>
      </c>
      <c r="AM4" s="44">
        <f>E4+I4+M4+Q4+U4+Y4+AC4</f>
        <v>2</v>
      </c>
      <c r="AN4" s="44">
        <f>SUM(F4+J4+N4+R4+V4+Z4+AD4)</f>
        <v>8</v>
      </c>
    </row>
    <row r="5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4"/>
  <sheetViews>
    <sheetView zoomScale="85" zoomScaleNormal="85" workbookViewId="0">
      <pane xSplit="2" topLeftCell="T1" activePane="topRight" state="frozen"/>
      <selection pane="topRight" activeCell="AG13" sqref="AG13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5</v>
      </c>
      <c r="M4" s="60">
        <v>1</v>
      </c>
      <c r="N4" s="60">
        <v>4</v>
      </c>
      <c r="O4" s="56">
        <v>22</v>
      </c>
      <c r="P4" s="56">
        <v>6</v>
      </c>
      <c r="Q4" s="56">
        <v>0</v>
      </c>
      <c r="R4" s="56">
        <v>6</v>
      </c>
      <c r="S4" s="56">
        <v>15</v>
      </c>
      <c r="T4" s="56">
        <v>6</v>
      </c>
      <c r="U4" s="56">
        <v>0</v>
      </c>
      <c r="V4" s="56">
        <v>4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1</v>
      </c>
      <c r="AC4" s="60">
        <v>0</v>
      </c>
      <c r="AD4" s="60">
        <v>0</v>
      </c>
      <c r="AE4" s="67">
        <v>82</v>
      </c>
      <c r="AF4" s="67">
        <v>2</v>
      </c>
      <c r="AG4" s="67">
        <v>67</v>
      </c>
      <c r="AH4" s="67">
        <v>0</v>
      </c>
      <c r="AI4" s="67">
        <v>86.78</v>
      </c>
      <c r="AJ4" s="67">
        <v>0</v>
      </c>
      <c r="AK4" s="50">
        <f t="shared" ref="AK4" si="0">SUM(D4+H4+L4+P4+T4+X4+AB4)</f>
        <v>18</v>
      </c>
      <c r="AL4" s="50">
        <f>C4+G4+K4+O4+S4+W4+AA4</f>
        <v>85</v>
      </c>
      <c r="AM4" s="44">
        <f>E4+I4+M4+Q4+U4+Y4+AC4</f>
        <v>1</v>
      </c>
      <c r="AN4" s="44">
        <f>SUM(F4+J4+N4+R4+V4+Z4+AD4)</f>
        <v>14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6"/>
  <sheetViews>
    <sheetView zoomScale="80" zoomScaleNormal="80" workbookViewId="0">
      <pane xSplit="2" topLeftCell="S1" activePane="topRight" state="frozen"/>
      <selection pane="topRight" activeCell="AB7" sqref="AB7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5</v>
      </c>
      <c r="M4" s="60">
        <v>1</v>
      </c>
      <c r="N4" s="60">
        <v>4</v>
      </c>
      <c r="O4" s="56">
        <v>22</v>
      </c>
      <c r="P4" s="56">
        <v>6</v>
      </c>
      <c r="Q4" s="56">
        <v>0</v>
      </c>
      <c r="R4" s="56">
        <v>6</v>
      </c>
      <c r="S4" s="56">
        <v>15</v>
      </c>
      <c r="T4" s="56">
        <v>6</v>
      </c>
      <c r="U4" s="56">
        <v>0</v>
      </c>
      <c r="V4" s="56">
        <v>4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1</v>
      </c>
      <c r="AC4" s="60">
        <v>0</v>
      </c>
      <c r="AD4" s="60">
        <v>0</v>
      </c>
      <c r="AE4" s="67">
        <v>24</v>
      </c>
      <c r="AF4" s="67">
        <v>0</v>
      </c>
      <c r="AG4" s="67">
        <v>18</v>
      </c>
      <c r="AH4" s="67">
        <v>0</v>
      </c>
      <c r="AI4" s="67">
        <v>15</v>
      </c>
      <c r="AJ4" s="67">
        <v>0</v>
      </c>
      <c r="AK4" s="50">
        <f t="shared" ref="AK4" si="0">SUM(D4+H4+L4+P4+T4+X4+AB4)</f>
        <v>18</v>
      </c>
      <c r="AL4" s="50">
        <f>C4+G4+K4+O4+S4+W4+AA4</f>
        <v>85</v>
      </c>
      <c r="AM4" s="44">
        <f>E4+I4+M4+Q4+U4+Y4+AC4</f>
        <v>1</v>
      </c>
      <c r="AN4" s="44">
        <f>SUM(F4+J4+N4+R4+V4+Z4+AD4)</f>
        <v>14</v>
      </c>
    </row>
    <row r="5" spans="1:40" ht="15" customHeight="1"/>
    <row r="6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4"/>
  <sheetViews>
    <sheetView zoomScale="90" zoomScaleNormal="90" workbookViewId="0">
      <pane xSplit="2" topLeftCell="Z1" activePane="topRight" state="frozen"/>
      <selection pane="topRight" activeCell="AJ9" sqref="AJ9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0</v>
      </c>
      <c r="AF4" s="67">
        <v>0</v>
      </c>
      <c r="AG4" s="67">
        <v>86</v>
      </c>
      <c r="AH4" s="67">
        <v>0</v>
      </c>
      <c r="AI4" s="67" t="s">
        <v>87</v>
      </c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6"/>
  <sheetViews>
    <sheetView zoomScale="90" zoomScaleNormal="90" workbookViewId="0">
      <pane xSplit="2" topLeftCell="C1" activePane="topRight" state="frozen"/>
      <selection pane="topRight" sqref="A1:R1"/>
    </sheetView>
  </sheetViews>
  <sheetFormatPr defaultRowHeight="15"/>
  <cols>
    <col min="1" max="1" width="17.140625" customWidth="1"/>
    <col min="2" max="2" width="0" hidden="1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85" t="s">
        <v>97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6"/>
      <c r="T1" s="37"/>
      <c r="U1" s="37"/>
      <c r="V1" s="37"/>
      <c r="W1" s="37"/>
      <c r="X1" s="37"/>
      <c r="Y1" s="37"/>
      <c r="Z1" s="38"/>
      <c r="AA1" s="38"/>
      <c r="AB1" s="38"/>
      <c r="AC1" s="38"/>
      <c r="AD1" s="38"/>
      <c r="AE1" s="38"/>
      <c r="AF1" s="38"/>
      <c r="AG1" s="38"/>
      <c r="AH1" s="38"/>
      <c r="AI1" s="37"/>
      <c r="AJ1" s="37"/>
      <c r="AK1" s="37"/>
      <c r="AL1" s="37"/>
      <c r="AM1" s="37"/>
      <c r="AN1" s="37"/>
      <c r="AO1" s="21"/>
      <c r="AP1" s="21"/>
      <c r="AQ1" s="21"/>
      <c r="AR1" s="21"/>
    </row>
    <row r="2" spans="1:44" ht="15" customHeight="1">
      <c r="A2" s="86" t="s">
        <v>80</v>
      </c>
      <c r="B2" s="90" t="s">
        <v>0</v>
      </c>
      <c r="C2" s="22"/>
      <c r="D2" s="91" t="s">
        <v>1</v>
      </c>
      <c r="E2" s="91"/>
      <c r="F2" s="91"/>
      <c r="G2" s="39"/>
      <c r="H2" s="91" t="s">
        <v>2</v>
      </c>
      <c r="I2" s="91"/>
      <c r="J2" s="91"/>
      <c r="K2" s="92" t="s">
        <v>3</v>
      </c>
      <c r="L2" s="93"/>
      <c r="M2" s="93"/>
      <c r="N2" s="94"/>
      <c r="O2" s="92" t="s">
        <v>4</v>
      </c>
      <c r="P2" s="93"/>
      <c r="Q2" s="93"/>
      <c r="R2" s="94"/>
      <c r="S2" s="92" t="s">
        <v>5</v>
      </c>
      <c r="T2" s="93"/>
      <c r="U2" s="93"/>
      <c r="V2" s="94"/>
      <c r="W2" s="92" t="s">
        <v>6</v>
      </c>
      <c r="X2" s="93"/>
      <c r="Y2" s="93"/>
      <c r="Z2" s="94"/>
      <c r="AA2" s="92" t="s">
        <v>7</v>
      </c>
      <c r="AB2" s="93"/>
      <c r="AC2" s="93"/>
      <c r="AD2" s="94"/>
      <c r="AE2" s="92" t="s">
        <v>8</v>
      </c>
      <c r="AF2" s="93"/>
      <c r="AG2" s="93"/>
      <c r="AH2" s="94"/>
      <c r="AI2" s="95" t="s">
        <v>15</v>
      </c>
      <c r="AJ2" s="95"/>
      <c r="AK2" s="95" t="s">
        <v>16</v>
      </c>
      <c r="AL2" s="95"/>
      <c r="AM2" s="95" t="s">
        <v>17</v>
      </c>
      <c r="AN2" s="95"/>
      <c r="AO2" s="78" t="s">
        <v>73</v>
      </c>
      <c r="AP2" s="79"/>
      <c r="AQ2" s="79"/>
      <c r="AR2" s="80"/>
    </row>
    <row r="3" spans="1:44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0" t="s">
        <v>13</v>
      </c>
      <c r="AF3" s="32" t="s">
        <v>14</v>
      </c>
      <c r="AG3" s="32" t="s">
        <v>11</v>
      </c>
      <c r="AH3" s="32" t="s">
        <v>12</v>
      </c>
      <c r="AI3" s="41" t="s">
        <v>18</v>
      </c>
      <c r="AJ3" s="41" t="s">
        <v>10</v>
      </c>
      <c r="AK3" s="41" t="s">
        <v>18</v>
      </c>
      <c r="AL3" s="41" t="s">
        <v>10</v>
      </c>
      <c r="AM3" s="41" t="s">
        <v>18</v>
      </c>
      <c r="AN3" s="41" t="s">
        <v>10</v>
      </c>
      <c r="AO3" s="25" t="s">
        <v>72</v>
      </c>
      <c r="AP3" s="26" t="s">
        <v>69</v>
      </c>
      <c r="AQ3" s="26" t="s">
        <v>70</v>
      </c>
      <c r="AR3" s="26" t="s">
        <v>71</v>
      </c>
    </row>
    <row r="4" spans="1:44" ht="36">
      <c r="A4" s="42" t="s">
        <v>81</v>
      </c>
      <c r="B4" s="45">
        <v>5</v>
      </c>
      <c r="C4" s="60">
        <v>17</v>
      </c>
      <c r="D4" s="60">
        <v>16</v>
      </c>
      <c r="E4" s="60">
        <v>5</v>
      </c>
      <c r="F4" s="60">
        <v>1</v>
      </c>
      <c r="G4" s="56">
        <v>14</v>
      </c>
      <c r="H4" s="60">
        <v>7</v>
      </c>
      <c r="I4" s="60">
        <v>0</v>
      </c>
      <c r="J4" s="60">
        <v>1</v>
      </c>
      <c r="K4" s="60">
        <v>17</v>
      </c>
      <c r="L4" s="60">
        <v>8</v>
      </c>
      <c r="M4" s="60">
        <v>2</v>
      </c>
      <c r="N4" s="60">
        <v>5</v>
      </c>
      <c r="O4" s="60">
        <v>16</v>
      </c>
      <c r="P4" s="60">
        <v>7</v>
      </c>
      <c r="Q4" s="60">
        <v>2</v>
      </c>
      <c r="R4" s="60">
        <v>2</v>
      </c>
      <c r="S4" s="56">
        <v>22</v>
      </c>
      <c r="T4" s="56">
        <v>8</v>
      </c>
      <c r="U4" s="56">
        <v>0</v>
      </c>
      <c r="V4" s="56">
        <v>6</v>
      </c>
      <c r="W4" s="56">
        <v>15</v>
      </c>
      <c r="X4" s="56">
        <v>5</v>
      </c>
      <c r="Y4" s="56">
        <v>0</v>
      </c>
      <c r="Z4" s="56">
        <v>1</v>
      </c>
      <c r="AA4" s="56">
        <v>0</v>
      </c>
      <c r="AB4" s="56">
        <v>0</v>
      </c>
      <c r="AC4" s="56">
        <v>0</v>
      </c>
      <c r="AD4" s="56">
        <v>0</v>
      </c>
      <c r="AE4" s="56">
        <v>1</v>
      </c>
      <c r="AF4" s="60">
        <v>1</v>
      </c>
      <c r="AG4" s="60">
        <v>0</v>
      </c>
      <c r="AH4" s="60">
        <v>0</v>
      </c>
      <c r="AI4" s="68">
        <v>55</v>
      </c>
      <c r="AJ4" s="68">
        <v>3</v>
      </c>
      <c r="AK4" s="68">
        <v>60</v>
      </c>
      <c r="AL4" s="68">
        <v>0</v>
      </c>
      <c r="AM4" s="68">
        <v>40</v>
      </c>
      <c r="AN4" s="68">
        <v>0</v>
      </c>
      <c r="AO4" s="29">
        <f>D4+H4+L4+P4+T4+X4+AB4+AF4</f>
        <v>52</v>
      </c>
      <c r="AP4" s="43">
        <f>SUM(C4+G4+K4+O4+S4+W4+AA4+AE4)</f>
        <v>102</v>
      </c>
      <c r="AQ4" s="44">
        <f t="shared" ref="AQ4:AR4" si="0">SUM(E4+I4+M4+Q4+U4+Y4+AC4+AG4)</f>
        <v>9</v>
      </c>
      <c r="AR4" s="44">
        <f t="shared" si="0"/>
        <v>16</v>
      </c>
    </row>
    <row r="5" spans="1:44" ht="15" customHeight="1"/>
    <row r="6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45"/>
  <sheetViews>
    <sheetView zoomScale="90" zoomScaleNormal="90" workbookViewId="0">
      <pane xSplit="2" topLeftCell="V1" activePane="topRight" state="frozen"/>
      <selection pane="topRight" activeCell="A4" sqref="A4:XFD4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0</v>
      </c>
      <c r="AF4" s="67">
        <v>0</v>
      </c>
      <c r="AG4" s="67">
        <v>94</v>
      </c>
      <c r="AH4" s="67">
        <v>0</v>
      </c>
      <c r="AI4" s="67">
        <v>72.760000000000005</v>
      </c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32" ht="66" customHeight="1"/>
    <row r="34" ht="66" customHeight="1"/>
    <row r="36" ht="66" customHeight="1"/>
    <row r="45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4"/>
  <sheetViews>
    <sheetView topLeftCell="A2" zoomScale="90" zoomScaleNormal="90" workbookViewId="0">
      <pane xSplit="2" topLeftCell="U1" activePane="topRight" state="frozen"/>
      <selection activeCell="A2" sqref="A2"/>
      <selection pane="topRight" activeCell="A4" sqref="A4:XFD4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 t="s">
        <v>88</v>
      </c>
      <c r="AF4" s="67">
        <v>0</v>
      </c>
      <c r="AG4" s="67">
        <v>80</v>
      </c>
      <c r="AH4" s="67">
        <v>0</v>
      </c>
      <c r="AI4" s="67" t="s">
        <v>89</v>
      </c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N5"/>
  <sheetViews>
    <sheetView zoomScale="90" zoomScaleNormal="90" workbookViewId="0">
      <pane xSplit="2" topLeftCell="U1" activePane="topRight" state="frozen"/>
      <selection pane="topRight" activeCell="AI7" sqref="AI7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8"/>
      <c r="T1" s="18"/>
      <c r="U1" s="18"/>
      <c r="V1" s="19"/>
      <c r="W1" s="19"/>
      <c r="X1" s="19"/>
      <c r="Y1" s="19"/>
      <c r="Z1" s="19"/>
      <c r="AA1" s="19"/>
      <c r="AB1" s="19"/>
      <c r="AC1" s="19"/>
      <c r="AD1" s="19"/>
      <c r="AE1" s="18"/>
      <c r="AF1" s="18"/>
      <c r="AG1" s="18"/>
      <c r="AH1" s="18"/>
      <c r="AI1" s="18"/>
      <c r="AJ1" s="18"/>
      <c r="AK1" s="20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23"/>
      <c r="D2" s="89" t="s">
        <v>2</v>
      </c>
      <c r="E2" s="89"/>
      <c r="F2" s="89"/>
      <c r="G2" s="82" t="s">
        <v>3</v>
      </c>
      <c r="H2" s="83"/>
      <c r="I2" s="83"/>
      <c r="J2" s="84"/>
      <c r="K2" s="82" t="s">
        <v>4</v>
      </c>
      <c r="L2" s="83"/>
      <c r="M2" s="83"/>
      <c r="N2" s="84"/>
      <c r="O2" s="82" t="s">
        <v>5</v>
      </c>
      <c r="P2" s="83"/>
      <c r="Q2" s="83"/>
      <c r="R2" s="84"/>
      <c r="S2" s="82" t="s">
        <v>6</v>
      </c>
      <c r="T2" s="83"/>
      <c r="U2" s="83"/>
      <c r="V2" s="84"/>
      <c r="W2" s="82" t="s">
        <v>7</v>
      </c>
      <c r="X2" s="83"/>
      <c r="Y2" s="83"/>
      <c r="Z2" s="84"/>
      <c r="AA2" s="82" t="s">
        <v>8</v>
      </c>
      <c r="AB2" s="83"/>
      <c r="AC2" s="83"/>
      <c r="AD2" s="84"/>
      <c r="AE2" s="81" t="s">
        <v>15</v>
      </c>
      <c r="AF2" s="81"/>
      <c r="AG2" s="81" t="s">
        <v>16</v>
      </c>
      <c r="AH2" s="81"/>
      <c r="AI2" s="81" t="s">
        <v>17</v>
      </c>
      <c r="AJ2" s="81"/>
      <c r="AK2" s="78" t="s">
        <v>73</v>
      </c>
      <c r="AL2" s="79"/>
      <c r="AM2" s="79"/>
      <c r="AN2" s="80"/>
    </row>
    <row r="3" spans="1:40" ht="180" customHeight="1">
      <c r="A3" s="87"/>
      <c r="B3" s="90"/>
      <c r="C3" s="22" t="s">
        <v>13</v>
      </c>
      <c r="D3" s="22" t="s">
        <v>14</v>
      </c>
      <c r="E3" s="22" t="s">
        <v>11</v>
      </c>
      <c r="F3" s="22" t="s">
        <v>12</v>
      </c>
      <c r="G3" s="22" t="s">
        <v>13</v>
      </c>
      <c r="H3" s="22" t="s">
        <v>14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11</v>
      </c>
      <c r="N3" s="22" t="s">
        <v>12</v>
      </c>
      <c r="O3" s="22" t="s">
        <v>13</v>
      </c>
      <c r="P3" s="22" t="s">
        <v>14</v>
      </c>
      <c r="Q3" s="22" t="s">
        <v>11</v>
      </c>
      <c r="R3" s="22" t="s">
        <v>12</v>
      </c>
      <c r="S3" s="22" t="s">
        <v>13</v>
      </c>
      <c r="T3" s="22" t="s">
        <v>14</v>
      </c>
      <c r="U3" s="22" t="s">
        <v>11</v>
      </c>
      <c r="V3" s="22" t="s">
        <v>12</v>
      </c>
      <c r="W3" s="22" t="s">
        <v>13</v>
      </c>
      <c r="X3" s="22" t="s">
        <v>14</v>
      </c>
      <c r="Y3" s="22" t="s">
        <v>11</v>
      </c>
      <c r="Z3" s="22" t="s">
        <v>12</v>
      </c>
      <c r="AA3" s="22" t="s">
        <v>13</v>
      </c>
      <c r="AB3" s="22" t="s">
        <v>14</v>
      </c>
      <c r="AC3" s="22" t="s">
        <v>11</v>
      </c>
      <c r="AD3" s="22" t="s">
        <v>12</v>
      </c>
      <c r="AE3" s="24" t="s">
        <v>18</v>
      </c>
      <c r="AF3" s="24" t="s">
        <v>10</v>
      </c>
      <c r="AG3" s="24" t="s">
        <v>18</v>
      </c>
      <c r="AH3" s="24" t="s">
        <v>10</v>
      </c>
      <c r="AI3" s="24" t="s">
        <v>18</v>
      </c>
      <c r="AJ3" s="24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1</v>
      </c>
      <c r="I4" s="60">
        <v>0</v>
      </c>
      <c r="J4" s="60">
        <v>0</v>
      </c>
      <c r="K4" s="60">
        <v>16</v>
      </c>
      <c r="L4" s="60">
        <v>4</v>
      </c>
      <c r="M4" s="60">
        <v>0</v>
      </c>
      <c r="N4" s="60">
        <v>4</v>
      </c>
      <c r="O4" s="56">
        <v>22</v>
      </c>
      <c r="P4" s="56">
        <v>3</v>
      </c>
      <c r="Q4" s="56">
        <v>0</v>
      </c>
      <c r="R4" s="56">
        <v>3</v>
      </c>
      <c r="S4" s="56">
        <v>15</v>
      </c>
      <c r="T4" s="56">
        <v>3</v>
      </c>
      <c r="U4" s="56">
        <v>0</v>
      </c>
      <c r="V4" s="56">
        <v>3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72.3</v>
      </c>
      <c r="AF4" s="67">
        <v>0</v>
      </c>
      <c r="AG4" s="67">
        <v>72.2</v>
      </c>
      <c r="AH4" s="67">
        <v>0</v>
      </c>
      <c r="AI4" s="67">
        <v>72.2</v>
      </c>
      <c r="AJ4" s="67">
        <v>0</v>
      </c>
      <c r="AK4" s="50">
        <f t="shared" ref="AK4" si="0">SUM(D4+H4+L4+P4+T4+X4+AB4)</f>
        <v>11</v>
      </c>
      <c r="AL4" s="50">
        <f>C4+G4+K4+O4+S4+W4+AA4</f>
        <v>85</v>
      </c>
      <c r="AM4" s="44">
        <f>E4+I4+M4+Q4+U4+Y4+AC4</f>
        <v>0</v>
      </c>
      <c r="AN4" s="44">
        <f>SUM(F4+J4+N4+R4+V4+Z4+AD4)</f>
        <v>10</v>
      </c>
    </row>
    <row r="5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N6"/>
  <sheetViews>
    <sheetView zoomScale="90" zoomScaleNormal="90" workbookViewId="0">
      <pane xSplit="2" topLeftCell="V1" activePane="topRight" state="frozen"/>
      <selection pane="topRight" activeCell="AI9" sqref="AI9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2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 t="s">
        <v>90</v>
      </c>
      <c r="AF4" s="67">
        <v>0</v>
      </c>
      <c r="AG4" s="67" t="s">
        <v>91</v>
      </c>
      <c r="AH4" s="67">
        <v>0</v>
      </c>
      <c r="AI4" s="67" t="s">
        <v>92</v>
      </c>
      <c r="AJ4" s="67">
        <v>0</v>
      </c>
      <c r="AK4" s="50">
        <f t="shared" ref="AK4" si="0">SUM(D4+H4+L4+P4+T4+X4+AB4)</f>
        <v>2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N4"/>
  <sheetViews>
    <sheetView zoomScale="85" zoomScaleNormal="85" workbookViewId="0">
      <pane xSplit="2" topLeftCell="V1" activePane="topRight" state="frozen"/>
      <selection pane="topRight" activeCell="AI9" sqref="AI9"/>
    </sheetView>
  </sheetViews>
  <sheetFormatPr defaultRowHeight="15"/>
  <cols>
    <col min="1" max="1" width="30.1406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5</v>
      </c>
      <c r="I4" s="60">
        <v>0</v>
      </c>
      <c r="J4" s="60">
        <v>1</v>
      </c>
      <c r="K4" s="60">
        <v>16</v>
      </c>
      <c r="L4" s="60">
        <v>4</v>
      </c>
      <c r="M4" s="60">
        <v>1</v>
      </c>
      <c r="N4" s="60">
        <v>0</v>
      </c>
      <c r="O4" s="56">
        <v>22</v>
      </c>
      <c r="P4" s="56">
        <v>3</v>
      </c>
      <c r="Q4" s="56">
        <v>0</v>
      </c>
      <c r="R4" s="56">
        <v>2</v>
      </c>
      <c r="S4" s="56">
        <v>15</v>
      </c>
      <c r="T4" s="56">
        <v>3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70.75</v>
      </c>
      <c r="AF4" s="67">
        <v>0</v>
      </c>
      <c r="AG4" s="67">
        <v>75</v>
      </c>
      <c r="AH4" s="67">
        <v>0</v>
      </c>
      <c r="AI4" s="67">
        <v>75</v>
      </c>
      <c r="AJ4" s="67">
        <v>0</v>
      </c>
      <c r="AK4" s="50">
        <f t="shared" ref="AK4" si="0">SUM(D4+H4+L4+P4+T4+X4+AB4)</f>
        <v>15</v>
      </c>
      <c r="AL4" s="50">
        <f>C4+G4+K4+O4+S4+W4+AA4</f>
        <v>85</v>
      </c>
      <c r="AM4" s="44">
        <f>E4+I4+M4+Q4+U4+Y4+AC4</f>
        <v>1</v>
      </c>
      <c r="AN4" s="44">
        <f>SUM(F4+J4+N4+R4+V4+Z4+AD4)</f>
        <v>3</v>
      </c>
    </row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F4"/>
  <sheetViews>
    <sheetView tabSelected="1" zoomScale="70" zoomScaleNormal="70" workbookViewId="0">
      <pane xSplit="1" topLeftCell="B1" activePane="topRight" state="frozen"/>
      <selection pane="topRight" activeCell="J14" sqref="J14"/>
    </sheetView>
  </sheetViews>
  <sheetFormatPr defaultColWidth="15.7109375" defaultRowHeight="15"/>
  <cols>
    <col min="1" max="1" width="34.140625" style="14" customWidth="1"/>
    <col min="2" max="2" width="17.85546875" style="3" customWidth="1"/>
    <col min="3" max="3" width="11" style="3" customWidth="1"/>
    <col min="4" max="7" width="7.7109375" style="3" customWidth="1"/>
    <col min="8" max="8" width="45.85546875" style="3" bestFit="1" customWidth="1"/>
    <col min="9" max="9" width="14.140625" style="3" customWidth="1"/>
    <col min="10" max="10" width="8.7109375" style="3" customWidth="1"/>
    <col min="11" max="11" width="8.85546875" style="3" customWidth="1"/>
    <col min="12" max="12" width="8.7109375" style="3" customWidth="1"/>
    <col min="13" max="13" width="7.7109375" style="3" customWidth="1"/>
    <col min="14" max="14" width="8.42578125" style="3" customWidth="1"/>
    <col min="15" max="15" width="8.5703125" style="3" customWidth="1"/>
    <col min="16" max="16" width="8.85546875" style="3" customWidth="1"/>
    <col min="17" max="17" width="8.28515625" style="3" customWidth="1"/>
    <col min="18" max="18" width="8.5703125" style="3" customWidth="1"/>
    <col min="19" max="25" width="8.7109375" style="3" customWidth="1"/>
    <col min="26" max="26" width="13.28515625" style="3" customWidth="1"/>
    <col min="27" max="70" width="7.7109375" style="3" customWidth="1"/>
    <col min="71" max="174" width="7.7109375" style="2" customWidth="1"/>
    <col min="175" max="219" width="15.7109375" style="2"/>
    <col min="220" max="16384" width="15.7109375" style="1"/>
  </cols>
  <sheetData>
    <row r="1" spans="1:240" ht="34.5" customHeight="1">
      <c r="A1" s="99" t="s">
        <v>96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240" s="8" customFormat="1" ht="15" customHeight="1">
      <c r="A2" s="86" t="s">
        <v>80</v>
      </c>
      <c r="B2" s="108" t="s">
        <v>78</v>
      </c>
      <c r="C2" s="100" t="s">
        <v>19</v>
      </c>
      <c r="D2" s="100"/>
      <c r="E2" s="100"/>
      <c r="F2" s="101" t="s">
        <v>20</v>
      </c>
      <c r="G2" s="101" t="s">
        <v>37</v>
      </c>
      <c r="H2" s="101" t="s">
        <v>38</v>
      </c>
      <c r="I2" s="100" t="s">
        <v>79</v>
      </c>
      <c r="J2" s="103" t="s">
        <v>19</v>
      </c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5"/>
      <c r="Z2" s="106" t="s">
        <v>21</v>
      </c>
      <c r="AA2" s="101" t="s">
        <v>39</v>
      </c>
      <c r="AB2" s="101" t="s">
        <v>40</v>
      </c>
      <c r="AC2" s="97" t="s">
        <v>34</v>
      </c>
      <c r="AD2" s="97" t="s">
        <v>41</v>
      </c>
      <c r="AE2" s="97" t="s">
        <v>35</v>
      </c>
      <c r="AF2" s="97" t="s">
        <v>36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</row>
    <row r="3" spans="1:240" s="10" customFormat="1" ht="149.25" customHeight="1">
      <c r="A3" s="87"/>
      <c r="B3" s="102"/>
      <c r="C3" s="32" t="s">
        <v>22</v>
      </c>
      <c r="D3" s="32" t="s">
        <v>23</v>
      </c>
      <c r="E3" s="32" t="s">
        <v>24</v>
      </c>
      <c r="F3" s="102"/>
      <c r="G3" s="102"/>
      <c r="H3" s="102"/>
      <c r="I3" s="100"/>
      <c r="J3" s="40" t="s">
        <v>25</v>
      </c>
      <c r="K3" s="40" t="s">
        <v>24</v>
      </c>
      <c r="L3" s="40" t="s">
        <v>26</v>
      </c>
      <c r="M3" s="40" t="s">
        <v>27</v>
      </c>
      <c r="N3" s="40" t="s">
        <v>28</v>
      </c>
      <c r="O3" s="40" t="s">
        <v>29</v>
      </c>
      <c r="P3" s="40" t="s">
        <v>30</v>
      </c>
      <c r="Q3" s="40" t="s">
        <v>31</v>
      </c>
      <c r="R3" s="40" t="s">
        <v>32</v>
      </c>
      <c r="S3" s="40" t="s">
        <v>33</v>
      </c>
      <c r="T3" s="51">
        <v>11</v>
      </c>
      <c r="U3" s="51">
        <v>12</v>
      </c>
      <c r="V3" s="51">
        <v>13</v>
      </c>
      <c r="W3" s="51">
        <v>14</v>
      </c>
      <c r="X3" s="51">
        <v>15</v>
      </c>
      <c r="Y3" s="51">
        <v>16</v>
      </c>
      <c r="Z3" s="107"/>
      <c r="AA3" s="102"/>
      <c r="AB3" s="102"/>
      <c r="AC3" s="98"/>
      <c r="AD3" s="98"/>
      <c r="AE3" s="98"/>
      <c r="AF3" s="98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4"/>
      <c r="CO3" s="9"/>
      <c r="CP3" s="9"/>
      <c r="CQ3" s="9"/>
      <c r="CR3" s="9"/>
      <c r="CS3" s="9"/>
      <c r="CT3" s="9"/>
      <c r="CU3" s="9"/>
      <c r="CV3" s="4"/>
      <c r="CW3" s="9"/>
      <c r="CX3" s="9"/>
      <c r="CY3" s="9"/>
      <c r="CZ3" s="9"/>
      <c r="DA3" s="9"/>
      <c r="DB3" s="9"/>
      <c r="DC3" s="9"/>
      <c r="DD3" s="4"/>
      <c r="DE3" s="9"/>
      <c r="DF3" s="9"/>
      <c r="DG3" s="9"/>
      <c r="DH3" s="9"/>
      <c r="DI3" s="9"/>
      <c r="DJ3" s="9"/>
      <c r="DK3" s="9"/>
      <c r="DL3" s="4"/>
      <c r="DM3" s="9"/>
      <c r="DN3" s="9"/>
      <c r="DO3" s="9"/>
      <c r="DP3" s="9"/>
      <c r="DQ3" s="9"/>
      <c r="DR3" s="9"/>
      <c r="DS3" s="9"/>
      <c r="DT3" s="4"/>
      <c r="DU3" s="9"/>
      <c r="DV3" s="9"/>
      <c r="DW3" s="9"/>
      <c r="DX3" s="9"/>
      <c r="DY3" s="9"/>
      <c r="DZ3" s="9"/>
      <c r="EA3" s="9"/>
      <c r="EB3" s="4"/>
      <c r="EC3" s="9"/>
      <c r="ED3" s="9"/>
      <c r="EE3" s="9"/>
      <c r="EF3" s="9"/>
      <c r="EG3" s="9"/>
      <c r="EH3" s="9"/>
      <c r="EI3" s="9"/>
      <c r="EJ3" s="4"/>
      <c r="EK3" s="9"/>
      <c r="EL3" s="9"/>
      <c r="EM3" s="9"/>
      <c r="EN3" s="9"/>
      <c r="EO3" s="9"/>
      <c r="EP3" s="9"/>
      <c r="EQ3" s="9"/>
      <c r="ER3" s="4"/>
      <c r="ES3" s="9"/>
      <c r="ET3" s="9"/>
      <c r="EU3" s="9"/>
      <c r="EV3" s="9"/>
      <c r="EW3" s="9"/>
      <c r="EX3" s="9"/>
      <c r="EY3" s="9"/>
      <c r="EZ3" s="4"/>
      <c r="FA3" s="9"/>
      <c r="FB3" s="9"/>
      <c r="FC3" s="9"/>
      <c r="FD3" s="9"/>
      <c r="FE3" s="9"/>
      <c r="FF3" s="9"/>
      <c r="FG3" s="9"/>
      <c r="FH3" s="4"/>
      <c r="FI3" s="9"/>
      <c r="FJ3" s="9"/>
      <c r="FK3" s="9"/>
      <c r="FL3" s="9"/>
      <c r="FM3" s="9"/>
      <c r="FN3" s="9"/>
      <c r="FO3" s="9"/>
      <c r="FP3" s="4"/>
      <c r="FQ3" s="9"/>
      <c r="FR3" s="9"/>
      <c r="FS3" s="9"/>
      <c r="FT3" s="9"/>
      <c r="FU3" s="9"/>
      <c r="FV3" s="9"/>
      <c r="FW3" s="9"/>
      <c r="FX3" s="4"/>
      <c r="FY3" s="9"/>
      <c r="FZ3" s="9"/>
      <c r="GA3" s="9"/>
      <c r="GB3" s="9"/>
      <c r="GC3" s="9"/>
      <c r="GD3" s="9"/>
      <c r="GE3" s="9"/>
      <c r="GF3" s="4"/>
      <c r="GG3" s="9"/>
      <c r="GH3" s="9"/>
      <c r="GI3" s="9"/>
      <c r="GJ3" s="9"/>
      <c r="GK3" s="9"/>
      <c r="GL3" s="9"/>
      <c r="GM3" s="9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s="13" customFormat="1" ht="12">
      <c r="A4" s="42" t="s">
        <v>81</v>
      </c>
      <c r="B4" s="69">
        <f>C4+D4+E4</f>
        <v>37</v>
      </c>
      <c r="C4" s="56">
        <v>11</v>
      </c>
      <c r="D4" s="56">
        <v>16</v>
      </c>
      <c r="E4" s="56">
        <v>10</v>
      </c>
      <c r="F4" s="61">
        <f>C4+D4+(E4*2)</f>
        <v>47</v>
      </c>
      <c r="G4" s="56">
        <v>6</v>
      </c>
      <c r="H4" s="70">
        <f t="shared" ref="H4" si="0">(G4*100)/F4</f>
        <v>12.76595744680851</v>
      </c>
      <c r="I4" s="62">
        <f t="shared" ref="I4" si="1">SUM(J4:Y4)</f>
        <v>85</v>
      </c>
      <c r="J4" s="56">
        <v>0</v>
      </c>
      <c r="K4" s="63">
        <v>2</v>
      </c>
      <c r="L4" s="63">
        <v>8</v>
      </c>
      <c r="M4" s="63">
        <v>11</v>
      </c>
      <c r="N4" s="63">
        <v>9</v>
      </c>
      <c r="O4" s="56">
        <v>10</v>
      </c>
      <c r="P4" s="56">
        <v>12</v>
      </c>
      <c r="Q4" s="56">
        <v>6</v>
      </c>
      <c r="R4" s="56">
        <v>17</v>
      </c>
      <c r="S4" s="56">
        <v>5</v>
      </c>
      <c r="T4" s="56">
        <v>5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61">
        <f>J4+(K4*2)+(L4*3)+(M4*4)+(N4*5)+(O4*6)+(P4*7)+(Q4*8)+(R4*9)+(S4*10)+(T4*11)+(U4*12)+(V4*13)+(W4*14)+(X4*15)+(Y4*16)</f>
        <v>567</v>
      </c>
      <c r="AA4" s="56">
        <v>117</v>
      </c>
      <c r="AB4" s="55">
        <f t="shared" ref="AB4" si="2">(AA4*100)/Z4</f>
        <v>20.634920634920636</v>
      </c>
      <c r="AC4" s="56">
        <v>1</v>
      </c>
      <c r="AD4" s="56">
        <v>0</v>
      </c>
      <c r="AE4" s="56">
        <v>0</v>
      </c>
      <c r="AF4" s="56">
        <v>0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3"/>
  <sheetViews>
    <sheetView zoomScale="90" zoomScaleNormal="90" workbookViewId="0">
      <pane xSplit="1" topLeftCell="B1" activePane="topRight" state="frozen"/>
      <selection pane="topRight" activeCell="F13" sqref="F13"/>
    </sheetView>
  </sheetViews>
  <sheetFormatPr defaultRowHeight="15"/>
  <cols>
    <col min="1" max="1" width="30.5703125" customWidth="1"/>
    <col min="2" max="25" width="9.140625" customWidth="1"/>
    <col min="26" max="26" width="9.5703125" bestFit="1" customWidth="1"/>
  </cols>
  <sheetData>
    <row r="1" spans="1:27" ht="26.25" customHeight="1">
      <c r="A1" s="109" t="s">
        <v>95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21"/>
    </row>
    <row r="2" spans="1:27" ht="45">
      <c r="A2" s="76" t="s">
        <v>80</v>
      </c>
      <c r="B2" s="53" t="s">
        <v>9</v>
      </c>
      <c r="C2" s="52" t="s">
        <v>42</v>
      </c>
      <c r="D2" s="52" t="s">
        <v>43</v>
      </c>
      <c r="E2" s="52" t="s">
        <v>44</v>
      </c>
      <c r="F2" s="52" t="s">
        <v>45</v>
      </c>
      <c r="G2" s="52" t="s">
        <v>46</v>
      </c>
      <c r="H2" s="52" t="s">
        <v>47</v>
      </c>
      <c r="I2" s="54" t="s">
        <v>75</v>
      </c>
      <c r="J2" s="52" t="s">
        <v>48</v>
      </c>
      <c r="K2" s="52" t="s">
        <v>49</v>
      </c>
      <c r="L2" s="52" t="s">
        <v>50</v>
      </c>
      <c r="M2" s="52" t="s">
        <v>51</v>
      </c>
      <c r="N2" s="52" t="s">
        <v>52</v>
      </c>
      <c r="O2" s="52" t="s">
        <v>53</v>
      </c>
      <c r="P2" s="52" t="s">
        <v>54</v>
      </c>
      <c r="Q2" s="52" t="s">
        <v>55</v>
      </c>
      <c r="R2" s="52" t="s">
        <v>56</v>
      </c>
      <c r="S2" s="52" t="s">
        <v>57</v>
      </c>
      <c r="T2" s="52" t="s">
        <v>58</v>
      </c>
      <c r="U2" s="52" t="s">
        <v>59</v>
      </c>
      <c r="V2" s="52" t="s">
        <v>60</v>
      </c>
      <c r="W2" s="52" t="s">
        <v>61</v>
      </c>
      <c r="X2" s="52" t="s">
        <v>62</v>
      </c>
      <c r="Y2" s="52" t="s">
        <v>63</v>
      </c>
      <c r="Z2" s="74" t="s">
        <v>64</v>
      </c>
      <c r="AA2" s="21"/>
    </row>
    <row r="3" spans="1:27">
      <c r="A3" s="42" t="s">
        <v>81</v>
      </c>
      <c r="B3" s="64">
        <v>61</v>
      </c>
      <c r="C3" s="64">
        <v>52</v>
      </c>
      <c r="D3" s="64">
        <v>0</v>
      </c>
      <c r="E3" s="64">
        <v>0</v>
      </c>
      <c r="F3" s="71">
        <v>0</v>
      </c>
      <c r="G3" s="65">
        <v>0</v>
      </c>
      <c r="H3" s="65">
        <v>0</v>
      </c>
      <c r="I3" s="65">
        <v>0</v>
      </c>
      <c r="J3" s="71">
        <v>37</v>
      </c>
      <c r="K3" s="65">
        <v>3</v>
      </c>
      <c r="L3" s="65">
        <v>5</v>
      </c>
      <c r="M3" s="65">
        <v>27</v>
      </c>
      <c r="N3" s="65">
        <v>0</v>
      </c>
      <c r="O3" s="71">
        <v>20</v>
      </c>
      <c r="P3" s="65">
        <v>26</v>
      </c>
      <c r="Q3" s="71">
        <v>40</v>
      </c>
      <c r="R3" s="71">
        <v>18</v>
      </c>
      <c r="S3" s="71">
        <v>18</v>
      </c>
      <c r="T3" s="71">
        <v>0</v>
      </c>
      <c r="U3" s="71">
        <v>0</v>
      </c>
      <c r="V3" s="71">
        <v>0</v>
      </c>
      <c r="W3" s="71">
        <v>11</v>
      </c>
      <c r="X3" s="71">
        <v>2</v>
      </c>
      <c r="Y3" s="71">
        <v>15</v>
      </c>
      <c r="Z3" s="75">
        <f t="shared" ref="Z3" si="0">SUM(B3:Y3)</f>
        <v>335</v>
      </c>
      <c r="AA3" s="21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3"/>
  <sheetViews>
    <sheetView topLeftCell="D1" workbookViewId="0">
      <pane ySplit="1" topLeftCell="A2" activePane="bottomLeft" state="frozen"/>
      <selection pane="bottomLeft" activeCell="H3" sqref="H3"/>
    </sheetView>
  </sheetViews>
  <sheetFormatPr defaultRowHeight="15"/>
  <cols>
    <col min="1" max="1" width="31.42578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33" customHeight="1">
      <c r="A1" s="110" t="s">
        <v>93</v>
      </c>
      <c r="B1" s="110"/>
      <c r="C1" s="110"/>
      <c r="D1" s="110"/>
      <c r="E1" s="110"/>
      <c r="F1" s="110"/>
    </row>
    <row r="2" spans="1:6" s="77" customFormat="1" ht="34.5" customHeight="1">
      <c r="A2" s="76" t="s">
        <v>80</v>
      </c>
      <c r="B2" s="76" t="s">
        <v>65</v>
      </c>
      <c r="C2" s="76" t="s">
        <v>66</v>
      </c>
      <c r="D2" s="76" t="s">
        <v>67</v>
      </c>
      <c r="E2" s="76" t="s">
        <v>68</v>
      </c>
      <c r="F2" s="76" t="s">
        <v>94</v>
      </c>
    </row>
    <row r="3" spans="1:6" ht="15" customHeight="1">
      <c r="A3" s="42" t="s">
        <v>81</v>
      </c>
      <c r="B3" s="57">
        <v>102</v>
      </c>
      <c r="C3" s="58">
        <v>17</v>
      </c>
      <c r="D3" s="59">
        <v>85</v>
      </c>
      <c r="E3" s="72">
        <f t="shared" ref="E3" si="0">C3+D3</f>
        <v>102</v>
      </c>
      <c r="F3" s="73">
        <f>(E3*100)/B3</f>
        <v>100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7"/>
  <sheetViews>
    <sheetView zoomScale="85" zoomScaleNormal="85" workbookViewId="0">
      <pane xSplit="2" topLeftCell="T1" activePane="topRight" state="frozen"/>
      <selection pane="topRight" activeCell="AE9" sqref="AE9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8"/>
      <c r="T1" s="18"/>
      <c r="U1" s="18"/>
      <c r="V1" s="19"/>
      <c r="W1" s="19"/>
      <c r="X1" s="19"/>
      <c r="Y1" s="19"/>
      <c r="Z1" s="19"/>
      <c r="AA1" s="19"/>
      <c r="AB1" s="19"/>
      <c r="AC1" s="19"/>
      <c r="AD1" s="19"/>
      <c r="AE1" s="18"/>
      <c r="AF1" s="18"/>
      <c r="AG1" s="18"/>
      <c r="AH1" s="18"/>
      <c r="AI1" s="18"/>
      <c r="AJ1" s="18"/>
      <c r="AK1" s="46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6" t="s">
        <v>15</v>
      </c>
      <c r="AF2" s="96"/>
      <c r="AG2" s="96" t="s">
        <v>16</v>
      </c>
      <c r="AH2" s="96"/>
      <c r="AI2" s="96" t="s">
        <v>17</v>
      </c>
      <c r="AJ2" s="96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7" t="s">
        <v>18</v>
      </c>
      <c r="AF3" s="47" t="s">
        <v>10</v>
      </c>
      <c r="AG3" s="47" t="s">
        <v>18</v>
      </c>
      <c r="AH3" s="47" t="s">
        <v>10</v>
      </c>
      <c r="AI3" s="47" t="s">
        <v>18</v>
      </c>
      <c r="AJ3" s="47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45">
        <v>5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37</v>
      </c>
      <c r="AF4" s="67">
        <v>0</v>
      </c>
      <c r="AG4" s="67">
        <v>45</v>
      </c>
      <c r="AH4" s="67">
        <v>0</v>
      </c>
      <c r="AI4" s="67">
        <v>45</v>
      </c>
      <c r="AJ4" s="67">
        <v>0</v>
      </c>
      <c r="AK4" s="48">
        <f t="shared" ref="AK4" si="0">SUM(D4+H4+L4+P4+T4+X4+AB4)</f>
        <v>0</v>
      </c>
      <c r="AL4" s="48">
        <f>C4+G4+K4+O4+S4+W4+AA4</f>
        <v>85</v>
      </c>
      <c r="AM4" s="49">
        <f>E4+I4+M4+Q4+U4+Y4+AC4</f>
        <v>0</v>
      </c>
      <c r="AN4" s="49">
        <f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7"/>
  <sheetViews>
    <sheetView zoomScale="90" zoomScaleNormal="90" workbookViewId="0">
      <pane xSplit="2" topLeftCell="T1" activePane="topRight" state="frozen"/>
      <selection pane="topRight" activeCell="AI4" sqref="AI4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21"/>
      <c r="AJ1" s="21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6" t="s">
        <v>15</v>
      </c>
      <c r="AF2" s="96"/>
      <c r="AG2" s="96" t="s">
        <v>16</v>
      </c>
      <c r="AH2" s="96"/>
      <c r="AI2" s="96" t="s">
        <v>17</v>
      </c>
      <c r="AJ2" s="96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7" t="s">
        <v>18</v>
      </c>
      <c r="AF3" s="47" t="s">
        <v>10</v>
      </c>
      <c r="AG3" s="47" t="s">
        <v>18</v>
      </c>
      <c r="AH3" s="47" t="s">
        <v>10</v>
      </c>
      <c r="AI3" s="47" t="s">
        <v>18</v>
      </c>
      <c r="AJ3" s="47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45">
        <v>5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>
        <v>50</v>
      </c>
      <c r="AF4" s="67">
        <v>0</v>
      </c>
      <c r="AG4" s="67">
        <v>63</v>
      </c>
      <c r="AH4" s="67">
        <v>0</v>
      </c>
      <c r="AI4" s="67">
        <v>63</v>
      </c>
      <c r="AJ4" s="67">
        <v>0</v>
      </c>
      <c r="AK4" s="48">
        <f t="shared" ref="AK4" si="0">SUM(D4+H4+L4+P4+T4+X4+AB4)</f>
        <v>0</v>
      </c>
      <c r="AL4" s="48">
        <f>C4+G4+K4+O4+S4+W4+AA4</f>
        <v>85</v>
      </c>
      <c r="AM4" s="49">
        <f>E4+I4+M4+Q4+U4+Y4+AC4</f>
        <v>0</v>
      </c>
      <c r="AN4" s="49">
        <f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7"/>
  <sheetViews>
    <sheetView zoomScale="80" zoomScaleNormal="80" workbookViewId="0">
      <pane xSplit="2" topLeftCell="C1" activePane="topRight" state="frozen"/>
      <selection pane="topRight" activeCell="N11" sqref="N11"/>
    </sheetView>
  </sheetViews>
  <sheetFormatPr defaultRowHeight="15"/>
  <cols>
    <col min="1" max="1" width="16.42578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97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/>
      <c r="AF4" s="67">
        <v>0</v>
      </c>
      <c r="AG4" s="67"/>
      <c r="AH4" s="67">
        <v>0</v>
      </c>
      <c r="AI4" s="67"/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  <ignoredErrors>
    <ignoredError sqref="B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AN6"/>
  <sheetViews>
    <sheetView topLeftCell="A2" workbookViewId="0">
      <pane xSplit="2" topLeftCell="C1" activePane="topRight" state="frozen"/>
      <selection activeCell="A2" sqref="A2"/>
      <selection pane="topRight" activeCell="A4" sqref="A4:XFD4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/>
      <c r="AF4" s="67">
        <v>0</v>
      </c>
      <c r="AG4" s="67"/>
      <c r="AH4" s="67">
        <v>0</v>
      </c>
      <c r="AI4" s="67"/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6"/>
  <sheetViews>
    <sheetView topLeftCell="A2" workbookViewId="0">
      <pane xSplit="2" topLeftCell="C1" activePane="topRight" state="frozen"/>
      <selection activeCell="A2" sqref="A2"/>
      <selection pane="topRight" activeCell="A4" sqref="A4:XFD4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/>
      <c r="AF4" s="67">
        <v>0</v>
      </c>
      <c r="AG4" s="67"/>
      <c r="AH4" s="67">
        <v>0</v>
      </c>
      <c r="AI4" s="67"/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7"/>
  <sheetViews>
    <sheetView zoomScale="85" zoomScaleNormal="85" workbookViewId="0">
      <pane xSplit="2" topLeftCell="C1" activePane="topRight" state="frozen"/>
      <selection pane="topRight" sqref="A1:R1"/>
    </sheetView>
  </sheetViews>
  <sheetFormatPr defaultRowHeight="15"/>
  <cols>
    <col min="1" max="1" width="16.285156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97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81</v>
      </c>
      <c r="B4" s="28" t="s">
        <v>76</v>
      </c>
      <c r="C4" s="56">
        <v>14</v>
      </c>
      <c r="D4" s="60">
        <v>0</v>
      </c>
      <c r="E4" s="60">
        <v>0</v>
      </c>
      <c r="F4" s="60">
        <v>0</v>
      </c>
      <c r="G4" s="60">
        <v>17</v>
      </c>
      <c r="H4" s="60">
        <v>0</v>
      </c>
      <c r="I4" s="60">
        <v>0</v>
      </c>
      <c r="J4" s="60">
        <v>0</v>
      </c>
      <c r="K4" s="60">
        <v>16</v>
      </c>
      <c r="L4" s="60">
        <v>0</v>
      </c>
      <c r="M4" s="60">
        <v>0</v>
      </c>
      <c r="N4" s="60">
        <v>0</v>
      </c>
      <c r="O4" s="56">
        <v>22</v>
      </c>
      <c r="P4" s="56">
        <v>0</v>
      </c>
      <c r="Q4" s="56">
        <v>0</v>
      </c>
      <c r="R4" s="56">
        <v>0</v>
      </c>
      <c r="S4" s="56">
        <v>15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/>
      <c r="AF4" s="67">
        <v>0</v>
      </c>
      <c r="AG4" s="67"/>
      <c r="AH4" s="67">
        <v>0</v>
      </c>
      <c r="AI4" s="67"/>
      <c r="AJ4" s="67">
        <v>0</v>
      </c>
      <c r="AK4" s="50">
        <f t="shared" ref="AK4" si="0">SUM(D4+H4+L4+P4+T4+X4+AB4)</f>
        <v>0</v>
      </c>
      <c r="AL4" s="50">
        <f>C4+G4+K4+O4+S4+W4+AA4</f>
        <v>85</v>
      </c>
      <c r="AM4" s="44">
        <f>E4+I4+M4+Q4+U4+Y4+AC4</f>
        <v>0</v>
      </c>
      <c r="AN4" s="44">
        <f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6"/>
  <sheetViews>
    <sheetView zoomScale="90" zoomScaleNormal="90" workbookViewId="0">
      <pane xSplit="2" topLeftCell="L1" activePane="topRight" state="frozen"/>
      <selection pane="topRight" activeCell="U11" sqref="U11"/>
    </sheetView>
  </sheetViews>
  <sheetFormatPr defaultRowHeight="15"/>
  <cols>
    <col min="1" max="1" width="13.5703125" customWidth="1"/>
    <col min="2" max="2" width="0" hidden="1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85" t="s">
        <v>97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1"/>
      <c r="AL1" s="21"/>
      <c r="AM1" s="21"/>
      <c r="AN1" s="21"/>
    </row>
    <row r="2" spans="1:40" ht="15" customHeight="1">
      <c r="A2" s="86" t="s">
        <v>80</v>
      </c>
      <c r="B2" s="90" t="s">
        <v>0</v>
      </c>
      <c r="C2" s="39"/>
      <c r="D2" s="91" t="s">
        <v>2</v>
      </c>
      <c r="E2" s="91"/>
      <c r="F2" s="91"/>
      <c r="G2" s="92" t="s">
        <v>3</v>
      </c>
      <c r="H2" s="93"/>
      <c r="I2" s="93"/>
      <c r="J2" s="94"/>
      <c r="K2" s="92" t="s">
        <v>4</v>
      </c>
      <c r="L2" s="93"/>
      <c r="M2" s="93"/>
      <c r="N2" s="94"/>
      <c r="O2" s="92" t="s">
        <v>5</v>
      </c>
      <c r="P2" s="93"/>
      <c r="Q2" s="93"/>
      <c r="R2" s="94"/>
      <c r="S2" s="92" t="s">
        <v>6</v>
      </c>
      <c r="T2" s="93"/>
      <c r="U2" s="93"/>
      <c r="V2" s="94"/>
      <c r="W2" s="92" t="s">
        <v>7</v>
      </c>
      <c r="X2" s="93"/>
      <c r="Y2" s="93"/>
      <c r="Z2" s="94"/>
      <c r="AA2" s="92" t="s">
        <v>8</v>
      </c>
      <c r="AB2" s="93"/>
      <c r="AC2" s="93"/>
      <c r="AD2" s="94"/>
      <c r="AE2" s="95" t="s">
        <v>15</v>
      </c>
      <c r="AF2" s="95"/>
      <c r="AG2" s="95" t="s">
        <v>16</v>
      </c>
      <c r="AH2" s="95"/>
      <c r="AI2" s="95" t="s">
        <v>17</v>
      </c>
      <c r="AJ2" s="95"/>
      <c r="AK2" s="78" t="s">
        <v>73</v>
      </c>
      <c r="AL2" s="79"/>
      <c r="AM2" s="79"/>
      <c r="AN2" s="80"/>
    </row>
    <row r="3" spans="1:40" ht="180" customHeight="1">
      <c r="A3" s="87"/>
      <c r="B3" s="90"/>
      <c r="C3" s="40" t="s">
        <v>13</v>
      </c>
      <c r="D3" s="32" t="s">
        <v>14</v>
      </c>
      <c r="E3" s="32" t="s">
        <v>11</v>
      </c>
      <c r="F3" s="32" t="s">
        <v>12</v>
      </c>
      <c r="G3" s="40" t="s">
        <v>13</v>
      </c>
      <c r="H3" s="32" t="s">
        <v>14</v>
      </c>
      <c r="I3" s="32" t="s">
        <v>11</v>
      </c>
      <c r="J3" s="32" t="s">
        <v>12</v>
      </c>
      <c r="K3" s="40" t="s">
        <v>13</v>
      </c>
      <c r="L3" s="32" t="s">
        <v>14</v>
      </c>
      <c r="M3" s="32" t="s">
        <v>11</v>
      </c>
      <c r="N3" s="32" t="s">
        <v>12</v>
      </c>
      <c r="O3" s="40" t="s">
        <v>13</v>
      </c>
      <c r="P3" s="32" t="s">
        <v>14</v>
      </c>
      <c r="Q3" s="32" t="s">
        <v>11</v>
      </c>
      <c r="R3" s="32" t="s">
        <v>12</v>
      </c>
      <c r="S3" s="40" t="s">
        <v>13</v>
      </c>
      <c r="T3" s="32" t="s">
        <v>14</v>
      </c>
      <c r="U3" s="32" t="s">
        <v>11</v>
      </c>
      <c r="V3" s="32" t="s">
        <v>12</v>
      </c>
      <c r="W3" s="40" t="s">
        <v>13</v>
      </c>
      <c r="X3" s="32" t="s">
        <v>14</v>
      </c>
      <c r="Y3" s="32" t="s">
        <v>11</v>
      </c>
      <c r="Z3" s="32" t="s">
        <v>12</v>
      </c>
      <c r="AA3" s="40" t="s">
        <v>13</v>
      </c>
      <c r="AB3" s="32" t="s">
        <v>14</v>
      </c>
      <c r="AC3" s="32" t="s">
        <v>11</v>
      </c>
      <c r="AD3" s="32" t="s">
        <v>12</v>
      </c>
      <c r="AE3" s="41" t="s">
        <v>18</v>
      </c>
      <c r="AF3" s="41" t="s">
        <v>10</v>
      </c>
      <c r="AG3" s="41" t="s">
        <v>18</v>
      </c>
      <c r="AH3" s="41" t="s">
        <v>10</v>
      </c>
      <c r="AI3" s="41" t="s">
        <v>18</v>
      </c>
      <c r="AJ3" s="41" t="s">
        <v>10</v>
      </c>
      <c r="AK3" s="25" t="s">
        <v>72</v>
      </c>
      <c r="AL3" s="26" t="s">
        <v>69</v>
      </c>
      <c r="AM3" s="26" t="s">
        <v>70</v>
      </c>
      <c r="AN3" s="26" t="s">
        <v>71</v>
      </c>
    </row>
    <row r="4" spans="1:40" ht="36">
      <c r="A4" s="42" t="s">
        <v>82</v>
      </c>
      <c r="B4" s="28" t="s">
        <v>76</v>
      </c>
      <c r="C4" s="56">
        <v>14</v>
      </c>
      <c r="D4" s="60">
        <v>9</v>
      </c>
      <c r="E4" s="60">
        <v>0</v>
      </c>
      <c r="F4" s="60">
        <v>4</v>
      </c>
      <c r="G4" s="60">
        <v>17</v>
      </c>
      <c r="H4" s="60">
        <v>15</v>
      </c>
      <c r="I4" s="60">
        <v>0</v>
      </c>
      <c r="J4" s="60">
        <v>10</v>
      </c>
      <c r="K4" s="60">
        <v>16</v>
      </c>
      <c r="L4" s="60">
        <v>3</v>
      </c>
      <c r="M4" s="60">
        <v>0</v>
      </c>
      <c r="N4" s="60">
        <v>0</v>
      </c>
      <c r="O4" s="56">
        <v>22</v>
      </c>
      <c r="P4" s="56">
        <v>6</v>
      </c>
      <c r="Q4" s="56">
        <v>0</v>
      </c>
      <c r="R4" s="56">
        <v>0</v>
      </c>
      <c r="S4" s="56">
        <v>15</v>
      </c>
      <c r="T4" s="56">
        <v>4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1</v>
      </c>
      <c r="AB4" s="60">
        <v>0</v>
      </c>
      <c r="AC4" s="60">
        <v>0</v>
      </c>
      <c r="AD4" s="60">
        <v>0</v>
      </c>
      <c r="AE4" s="67"/>
      <c r="AF4" s="67">
        <v>0</v>
      </c>
      <c r="AG4" s="67"/>
      <c r="AH4" s="67">
        <v>0</v>
      </c>
      <c r="AI4" s="67"/>
      <c r="AJ4" s="67">
        <v>0</v>
      </c>
      <c r="AK4" s="50">
        <f t="shared" ref="AK4" si="0">SUM(D4+H4+L4+P4+T4+X4+AB4)</f>
        <v>37</v>
      </c>
      <c r="AL4" s="50">
        <f>C4+G4+K4+O4+S4+W4+AA4</f>
        <v>85</v>
      </c>
      <c r="AM4" s="44">
        <f>E4+I4+M4+Q4+U4+Y4+AC4</f>
        <v>0</v>
      </c>
      <c r="AN4" s="44">
        <f>SUM(F4+J4+N4+R4+V4+Z4+AD4)</f>
        <v>14</v>
      </c>
    </row>
    <row r="5" spans="1:40" ht="15" customHeight="1">
      <c r="AK5" s="16"/>
    </row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Технология</vt:lpstr>
      <vt:lpstr>ОБЖ</vt:lpstr>
      <vt:lpstr>СВОД</vt:lpstr>
      <vt:lpstr>Участия</vt:lpstr>
      <vt:lpstr>% участников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2025-04-21T13:34:55Z</dcterms:modified>
</cp:coreProperties>
</file>